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3650" windowHeight="8775" activeTab="0"/>
  </bookViews>
  <sheets>
    <sheet name="NRL_U15_2017-18" sheetId="1" r:id="rId1"/>
  </sheets>
  <externalReferences>
    <externalReference r:id="rId4"/>
    <externalReference r:id="rId5"/>
    <externalReference r:id="rId6"/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<sst xmlns="http://schemas.openxmlformats.org/spreadsheetml/2006/main" count="39" uniqueCount="39">
  <si>
    <t>STATISTIKA</t>
  </si>
  <si>
    <t>Příjmení a jméno hráče</t>
  </si>
  <si>
    <t>poč.</t>
  </si>
  <si>
    <t>prom.</t>
  </si>
  <si>
    <t>%</t>
  </si>
  <si>
    <t>Součet celkem :</t>
  </si>
  <si>
    <t>Prům. celkem na utkání :</t>
  </si>
  <si>
    <t>počet od.utk.</t>
  </si>
  <si>
    <t>os. chyba</t>
  </si>
  <si>
    <t>prům. os.chyb</t>
  </si>
  <si>
    <t>body ze hry</t>
  </si>
  <si>
    <t>prům. bo- dů ze hry</t>
  </si>
  <si>
    <t>Trestné hody</t>
  </si>
  <si>
    <t>body celkem</t>
  </si>
  <si>
    <t>prům. bo- dů celk.</t>
  </si>
  <si>
    <t>trojk. pok.</t>
  </si>
  <si>
    <t>prům. trojk.pok.</t>
  </si>
  <si>
    <t>TCH+D celkem</t>
  </si>
  <si>
    <t>Netušilová Jana (10)</t>
  </si>
  <si>
    <t>Špačková Tereza (11)</t>
  </si>
  <si>
    <t>Hofmanová Michaela (13)</t>
  </si>
  <si>
    <t>Barvíková Leontina (16)</t>
  </si>
  <si>
    <t>Rašková Iva (19)</t>
  </si>
  <si>
    <t>Zajícová Markéta (24)</t>
  </si>
  <si>
    <t>Činčalová Barbora (33)</t>
  </si>
  <si>
    <t>Jurečková Adéla (31)</t>
  </si>
  <si>
    <t>Pěnčíková Eliška (23)</t>
  </si>
  <si>
    <t>Sýkora Miroslav - Coach</t>
  </si>
  <si>
    <t>Šmídová Klára (35)</t>
  </si>
  <si>
    <r>
      <t xml:space="preserve">Období </t>
    </r>
    <r>
      <rPr>
        <b/>
        <sz val="10"/>
        <color indexed="10"/>
        <rFont val="Arial CE"/>
        <family val="2"/>
      </rPr>
      <t>: PODZIM/JARO   2017/18</t>
    </r>
  </si>
  <si>
    <t>Masopustová Terezie (32)</t>
  </si>
  <si>
    <t>Zlámalová Vendula (4) (H)</t>
  </si>
  <si>
    <t>Wavrová Nikol (9) "C" (HM)</t>
  </si>
  <si>
    <t>3. BK Příbor   8  4  4  438:419   12 (+ 19)</t>
  </si>
  <si>
    <t>Vyhodnocení celk. statistiky družstva BK Příbor st. žačky U15 - NRS
1. a 2. pol. soutěže - sezóna 2017/18</t>
  </si>
  <si>
    <t>Konečné umístění v tabulce - U15 (st. žačky) NRS po 1. pol. sotěže_Podzim 2017:</t>
  </si>
  <si>
    <t>Předběžné umístění v tabulce po 5. kole - U15 (st. žačky) NRS 2. pol. sotěže_Jaro 2018:</t>
  </si>
  <si>
    <t>Tomaškovičová Hana (6)</t>
  </si>
  <si>
    <t>1. BK Příbor    5  3  2  312:270    8 (+ 42)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</si>
</sst>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#,##0.0"/>
    <numFmt numFmtId="175" formatCode="0.00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u val="single"/>
      <sz val="16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2" borderId="8" applyNumberFormat="0" applyAlignment="0" applyProtection="0"/>
    <xf numFmtId="0" fontId="25" fillId="12" borderId="9" applyNumberFormat="0" applyAlignment="0" applyProtection="0"/>
    <xf numFmtId="0" fontId="2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7" borderId="10" xfId="0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3" fontId="0" fillId="7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73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3" fontId="0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4" fillId="7" borderId="14" xfId="0" applyNumberFormat="1" applyFont="1" applyFill="1" applyBorder="1" applyAlignment="1">
      <alignment horizontal="center"/>
    </xf>
    <xf numFmtId="3" fontId="4" fillId="7" borderId="10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73" fontId="4" fillId="7" borderId="17" xfId="0" applyNumberFormat="1" applyFont="1" applyFill="1" applyBorder="1" applyAlignment="1">
      <alignment horizontal="center"/>
    </xf>
    <xf numFmtId="173" fontId="4" fillId="7" borderId="18" xfId="0" applyNumberFormat="1" applyFont="1" applyFill="1" applyBorder="1" applyAlignment="1">
      <alignment horizontal="center"/>
    </xf>
    <xf numFmtId="173" fontId="4" fillId="7" borderId="19" xfId="0" applyNumberFormat="1" applyFont="1" applyFill="1" applyBorder="1" applyAlignment="1">
      <alignment horizontal="center"/>
    </xf>
    <xf numFmtId="173" fontId="4" fillId="7" borderId="20" xfId="0" applyNumberFormat="1" applyFont="1" applyFill="1" applyBorder="1" applyAlignment="1">
      <alignment horizontal="center"/>
    </xf>
    <xf numFmtId="173" fontId="4" fillId="7" borderId="19" xfId="0" applyNumberFormat="1" applyFont="1" applyFill="1" applyBorder="1" applyAlignment="1" quotePrefix="1">
      <alignment horizontal="center"/>
    </xf>
    <xf numFmtId="173" fontId="4" fillId="17" borderId="21" xfId="0" applyNumberFormat="1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172" fontId="4" fillId="7" borderId="22" xfId="0" applyNumberFormat="1" applyFont="1" applyFill="1" applyBorder="1" applyAlignment="1">
      <alignment horizontal="center"/>
    </xf>
    <xf numFmtId="172" fontId="4" fillId="17" borderId="23" xfId="0" applyNumberFormat="1" applyFont="1" applyFill="1" applyBorder="1" applyAlignment="1">
      <alignment horizontal="center"/>
    </xf>
    <xf numFmtId="173" fontId="4" fillId="7" borderId="24" xfId="0" applyNumberFormat="1" applyFont="1" applyFill="1" applyBorder="1" applyAlignment="1">
      <alignment horizontal="center"/>
    </xf>
    <xf numFmtId="173" fontId="4" fillId="17" borderId="25" xfId="0" applyNumberFormat="1" applyFont="1" applyFill="1" applyBorder="1" applyAlignment="1">
      <alignment horizontal="center"/>
    </xf>
    <xf numFmtId="0" fontId="4" fillId="7" borderId="26" xfId="0" applyFont="1" applyFill="1" applyBorder="1" applyAlignment="1">
      <alignment/>
    </xf>
    <xf numFmtId="0" fontId="4" fillId="17" borderId="21" xfId="0" applyFont="1" applyFill="1" applyBorder="1" applyAlignment="1">
      <alignment/>
    </xf>
    <xf numFmtId="173" fontId="4" fillId="17" borderId="27" xfId="0" applyNumberFormat="1" applyFont="1" applyFill="1" applyBorder="1" applyAlignment="1">
      <alignment horizontal="center"/>
    </xf>
    <xf numFmtId="3" fontId="4" fillId="7" borderId="27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173" fontId="4" fillId="7" borderId="3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10" fillId="7" borderId="0" xfId="0" applyFont="1" applyFill="1" applyAlignment="1">
      <alignment horizontal="center" vertical="center" wrapText="1"/>
    </xf>
    <xf numFmtId="0" fontId="0" fillId="7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6" xfId="0" applyNumberFormat="1" applyFont="1" applyBorder="1" applyAlignment="1">
      <alignment horizontal="center" wrapText="1"/>
    </xf>
    <xf numFmtId="49" fontId="0" fillId="0" borderId="36" xfId="0" applyNumberFormat="1" applyFont="1" applyBorder="1" applyAlignment="1">
      <alignment horizontal="center" wrapText="1"/>
    </xf>
    <xf numFmtId="49" fontId="4" fillId="7" borderId="36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11" fontId="7" fillId="7" borderId="0" xfId="0" applyNumberFormat="1" applyFont="1" applyFill="1" applyAlignment="1" quotePrefix="1">
      <alignment horizontal="left" wrapText="1"/>
    </xf>
    <xf numFmtId="11" fontId="0" fillId="0" borderId="0" xfId="0" applyNumberFormat="1" applyAlignment="1">
      <alignment wrapText="1"/>
    </xf>
    <xf numFmtId="49" fontId="4" fillId="7" borderId="37" xfId="0" applyNumberFormat="1" applyFont="1" applyFill="1" applyBorder="1" applyAlignment="1">
      <alignment horizontal="center" wrapText="1"/>
    </xf>
    <xf numFmtId="49" fontId="6" fillId="0" borderId="38" xfId="0" applyNumberFormat="1" applyFont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BK%20P&#345;&#237;bor_NRL%20U15_st.%20&#382;a&#269;ky_Celk.%20stat._1%20pol.%20sout&#283;&#382;e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_BK%20P&#345;&#237;bor_NRL%20U15_st.%20&#382;a&#269;ky_Celk.%20stat._2%20pol.%20sout&#283;&#382;e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_BK%20P&#345;&#237;bor_NRS%20U15_st.%20&#382;a&#269;ky_Celk.%20stat._1%20pol.%20sout&#283;&#382;e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_BK%20P&#345;&#237;bor_NRS%20U15_st.%20&#382;a&#269;ky_Celk.%20stat._2%20pol.%20sout&#283;&#382;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5_2017-18_NRL"/>
    </sheetNames>
    <sheetDataSet>
      <sheetData sheetId="0">
        <row r="20">
          <cell r="N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RL_U15_Jaro 2017"/>
    </sheetNames>
    <sheetDataSet>
      <sheetData sheetId="0">
        <row r="20">
          <cell r="N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5_2017-18_NRS"/>
    </sheetNames>
    <sheetDataSet>
      <sheetData sheetId="0">
        <row r="7">
          <cell r="C7">
            <v>12</v>
          </cell>
          <cell r="E7">
            <v>32</v>
          </cell>
          <cell r="G7">
            <v>11</v>
          </cell>
          <cell r="H7">
            <v>8</v>
          </cell>
          <cell r="L7">
            <v>0</v>
          </cell>
          <cell r="N7">
            <v>0</v>
          </cell>
        </row>
        <row r="8">
          <cell r="C8">
            <v>0</v>
          </cell>
          <cell r="E8">
            <v>0</v>
          </cell>
          <cell r="G8">
            <v>0</v>
          </cell>
          <cell r="H8">
            <v>0</v>
          </cell>
          <cell r="L8">
            <v>0</v>
          </cell>
          <cell r="N8">
            <v>0</v>
          </cell>
        </row>
        <row r="9">
          <cell r="C9">
            <v>6</v>
          </cell>
          <cell r="E9">
            <v>13</v>
          </cell>
          <cell r="G9">
            <v>8</v>
          </cell>
          <cell r="H9">
            <v>1</v>
          </cell>
          <cell r="L9">
            <v>1</v>
          </cell>
          <cell r="N9">
            <v>0</v>
          </cell>
        </row>
        <row r="10">
          <cell r="C10">
            <v>9</v>
          </cell>
          <cell r="E10">
            <v>4</v>
          </cell>
          <cell r="G10">
            <v>6</v>
          </cell>
          <cell r="H10">
            <v>1</v>
          </cell>
          <cell r="L10">
            <v>0</v>
          </cell>
          <cell r="N10">
            <v>0</v>
          </cell>
        </row>
        <row r="11">
          <cell r="C11">
            <v>10</v>
          </cell>
          <cell r="E11">
            <v>76</v>
          </cell>
          <cell r="G11">
            <v>36</v>
          </cell>
          <cell r="H11">
            <v>9</v>
          </cell>
          <cell r="L11">
            <v>0</v>
          </cell>
          <cell r="N11">
            <v>0</v>
          </cell>
        </row>
        <row r="12">
          <cell r="C12">
            <v>20</v>
          </cell>
          <cell r="E12">
            <v>96</v>
          </cell>
          <cell r="G12">
            <v>35</v>
          </cell>
          <cell r="H12">
            <v>14</v>
          </cell>
          <cell r="L12">
            <v>0</v>
          </cell>
          <cell r="N12">
            <v>0</v>
          </cell>
        </row>
        <row r="13">
          <cell r="C13">
            <v>10</v>
          </cell>
          <cell r="E13">
            <v>31</v>
          </cell>
          <cell r="G13">
            <v>5</v>
          </cell>
          <cell r="H13">
            <v>2</v>
          </cell>
          <cell r="L13">
            <v>1</v>
          </cell>
          <cell r="N13">
            <v>0</v>
          </cell>
        </row>
        <row r="14">
          <cell r="C14">
            <v>6</v>
          </cell>
          <cell r="E14">
            <v>53</v>
          </cell>
          <cell r="G14">
            <v>22</v>
          </cell>
          <cell r="H14">
            <v>7</v>
          </cell>
          <cell r="L14">
            <v>1</v>
          </cell>
          <cell r="N14">
            <v>0</v>
          </cell>
        </row>
        <row r="15">
          <cell r="C15">
            <v>7</v>
          </cell>
          <cell r="E15">
            <v>2</v>
          </cell>
          <cell r="G15">
            <v>0</v>
          </cell>
          <cell r="H15">
            <v>0</v>
          </cell>
          <cell r="L15">
            <v>0</v>
          </cell>
          <cell r="N15">
            <v>0</v>
          </cell>
        </row>
        <row r="16">
          <cell r="C16">
            <v>18</v>
          </cell>
          <cell r="E16">
            <v>72</v>
          </cell>
          <cell r="G16">
            <v>27</v>
          </cell>
          <cell r="H16">
            <v>12</v>
          </cell>
          <cell r="L16">
            <v>0</v>
          </cell>
          <cell r="N16">
            <v>0</v>
          </cell>
        </row>
        <row r="17">
          <cell r="C17">
            <v>1</v>
          </cell>
          <cell r="E17">
            <v>2</v>
          </cell>
          <cell r="G17">
            <v>0</v>
          </cell>
          <cell r="H17">
            <v>0</v>
          </cell>
          <cell r="L17">
            <v>0</v>
          </cell>
          <cell r="N17">
            <v>0</v>
          </cell>
        </row>
        <row r="18">
          <cell r="C18">
            <v>2</v>
          </cell>
          <cell r="E18">
            <v>0</v>
          </cell>
          <cell r="G18">
            <v>0</v>
          </cell>
          <cell r="H18">
            <v>0</v>
          </cell>
          <cell r="L18">
            <v>0</v>
          </cell>
          <cell r="N18">
            <v>0</v>
          </cell>
        </row>
        <row r="19">
          <cell r="C19">
            <v>6</v>
          </cell>
          <cell r="E19">
            <v>0</v>
          </cell>
          <cell r="G19">
            <v>0</v>
          </cell>
          <cell r="H19">
            <v>0</v>
          </cell>
          <cell r="L19">
            <v>0</v>
          </cell>
          <cell r="N19">
            <v>0</v>
          </cell>
        </row>
        <row r="20">
          <cell r="C20">
            <v>1</v>
          </cell>
          <cell r="E20">
            <v>2</v>
          </cell>
          <cell r="G20">
            <v>2</v>
          </cell>
          <cell r="H20">
            <v>1</v>
          </cell>
          <cell r="L20">
            <v>0</v>
          </cell>
          <cell r="N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RS_U15_Jaro 2017"/>
    </sheetNames>
    <sheetDataSet>
      <sheetData sheetId="0">
        <row r="7">
          <cell r="C7">
            <v>5</v>
          </cell>
          <cell r="E7">
            <v>26</v>
          </cell>
          <cell r="G7">
            <v>5</v>
          </cell>
          <cell r="H7">
            <v>2</v>
          </cell>
          <cell r="L7">
            <v>0</v>
          </cell>
          <cell r="N7">
            <v>0</v>
          </cell>
        </row>
        <row r="8">
          <cell r="C8">
            <v>0</v>
          </cell>
          <cell r="E8">
            <v>2</v>
          </cell>
          <cell r="G8">
            <v>0</v>
          </cell>
          <cell r="H8">
            <v>0</v>
          </cell>
          <cell r="L8">
            <v>0</v>
          </cell>
          <cell r="N8">
            <v>0</v>
          </cell>
        </row>
        <row r="9">
          <cell r="C9">
            <v>6</v>
          </cell>
          <cell r="E9">
            <v>23</v>
          </cell>
          <cell r="G9">
            <v>6</v>
          </cell>
          <cell r="H9">
            <v>2</v>
          </cell>
          <cell r="L9">
            <v>3</v>
          </cell>
          <cell r="N9">
            <v>0</v>
          </cell>
        </row>
        <row r="10">
          <cell r="C10">
            <v>5</v>
          </cell>
          <cell r="E10">
            <v>2</v>
          </cell>
          <cell r="G10">
            <v>2</v>
          </cell>
          <cell r="H10">
            <v>0</v>
          </cell>
          <cell r="L10">
            <v>0</v>
          </cell>
          <cell r="N10">
            <v>0</v>
          </cell>
        </row>
        <row r="11">
          <cell r="C11">
            <v>11</v>
          </cell>
          <cell r="E11">
            <v>40</v>
          </cell>
          <cell r="G11">
            <v>17</v>
          </cell>
          <cell r="H11">
            <v>8</v>
          </cell>
          <cell r="L11">
            <v>0</v>
          </cell>
          <cell r="N11">
            <v>0</v>
          </cell>
        </row>
        <row r="12">
          <cell r="C12">
            <v>14</v>
          </cell>
          <cell r="E12">
            <v>90</v>
          </cell>
          <cell r="G12">
            <v>36</v>
          </cell>
          <cell r="H12">
            <v>19</v>
          </cell>
          <cell r="L12">
            <v>0</v>
          </cell>
          <cell r="N12">
            <v>0</v>
          </cell>
        </row>
        <row r="13">
          <cell r="C13">
            <v>1</v>
          </cell>
          <cell r="E13">
            <v>2</v>
          </cell>
          <cell r="G13">
            <v>2</v>
          </cell>
          <cell r="H13">
            <v>0</v>
          </cell>
          <cell r="L13">
            <v>0</v>
          </cell>
          <cell r="N13">
            <v>0</v>
          </cell>
        </row>
        <row r="14">
          <cell r="C14">
            <v>5</v>
          </cell>
          <cell r="E14">
            <v>41</v>
          </cell>
          <cell r="G14">
            <v>12</v>
          </cell>
          <cell r="H14">
            <v>5</v>
          </cell>
          <cell r="L14">
            <v>3</v>
          </cell>
          <cell r="N14">
            <v>0</v>
          </cell>
        </row>
        <row r="15">
          <cell r="C15">
            <v>2</v>
          </cell>
          <cell r="E15">
            <v>4</v>
          </cell>
          <cell r="G15">
            <v>0</v>
          </cell>
          <cell r="H15">
            <v>0</v>
          </cell>
          <cell r="L15">
            <v>0</v>
          </cell>
          <cell r="N15">
            <v>0</v>
          </cell>
        </row>
        <row r="16">
          <cell r="C16">
            <v>5</v>
          </cell>
          <cell r="E16">
            <v>38</v>
          </cell>
          <cell r="G16">
            <v>13</v>
          </cell>
          <cell r="H16">
            <v>8</v>
          </cell>
          <cell r="L16">
            <v>0</v>
          </cell>
          <cell r="N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H17">
            <v>0</v>
          </cell>
          <cell r="L17">
            <v>0</v>
          </cell>
          <cell r="N17">
            <v>0</v>
          </cell>
        </row>
        <row r="18">
          <cell r="C18">
            <v>0</v>
          </cell>
          <cell r="E18">
            <v>0</v>
          </cell>
          <cell r="G18">
            <v>0</v>
          </cell>
          <cell r="H18">
            <v>0</v>
          </cell>
          <cell r="L18">
            <v>0</v>
          </cell>
          <cell r="N18">
            <v>0</v>
          </cell>
        </row>
        <row r="19">
          <cell r="C19">
            <v>1</v>
          </cell>
          <cell r="E19">
            <v>0</v>
          </cell>
          <cell r="G19">
            <v>0</v>
          </cell>
          <cell r="H19">
            <v>0</v>
          </cell>
          <cell r="L19">
            <v>0</v>
          </cell>
          <cell r="N19">
            <v>0</v>
          </cell>
        </row>
        <row r="20">
          <cell r="C20">
            <v>1</v>
          </cell>
          <cell r="E20">
            <v>0</v>
          </cell>
          <cell r="G20">
            <v>0</v>
          </cell>
          <cell r="H20">
            <v>0</v>
          </cell>
          <cell r="L20">
            <v>0</v>
          </cell>
          <cell r="N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26.75390625" style="0" customWidth="1"/>
    <col min="2" max="2" width="7.00390625" style="0" customWidth="1"/>
    <col min="3" max="3" width="6.375" style="0" customWidth="1"/>
    <col min="4" max="4" width="7.625" style="0" customWidth="1"/>
    <col min="5" max="5" width="7.375" style="0" customWidth="1"/>
    <col min="6" max="6" width="9.875" style="0" customWidth="1"/>
    <col min="7" max="8" width="6.00390625" style="0" customWidth="1"/>
    <col min="9" max="9" width="8.75390625" style="0" customWidth="1"/>
    <col min="10" max="10" width="8.00390625" style="0" customWidth="1"/>
    <col min="12" max="12" width="6.25390625" style="0" customWidth="1"/>
    <col min="14" max="14" width="7.75390625" style="0" customWidth="1"/>
  </cols>
  <sheetData>
    <row r="1" spans="1:14" ht="49.5" customHeigh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8" ht="12.75">
      <c r="A3" s="57" t="s">
        <v>29</v>
      </c>
      <c r="B3" s="58"/>
      <c r="C3" s="1"/>
      <c r="D3" s="1"/>
      <c r="E3" s="2"/>
      <c r="F3" s="1"/>
      <c r="G3" s="1"/>
      <c r="H3" s="1"/>
    </row>
    <row r="4" ht="13.5" thickBot="1"/>
    <row r="5" spans="1:14" ht="12.75" customHeight="1">
      <c r="A5" s="9" t="s">
        <v>0</v>
      </c>
      <c r="B5" s="52" t="s">
        <v>7</v>
      </c>
      <c r="C5" s="52" t="s">
        <v>8</v>
      </c>
      <c r="D5" s="52" t="s">
        <v>9</v>
      </c>
      <c r="E5" s="52" t="s">
        <v>10</v>
      </c>
      <c r="F5" s="52" t="s">
        <v>11</v>
      </c>
      <c r="G5" s="52" t="s">
        <v>12</v>
      </c>
      <c r="H5" s="53"/>
      <c r="I5" s="53"/>
      <c r="J5" s="54" t="s">
        <v>13</v>
      </c>
      <c r="K5" s="61" t="s">
        <v>14</v>
      </c>
      <c r="L5" s="52" t="s">
        <v>15</v>
      </c>
      <c r="M5" s="52" t="s">
        <v>16</v>
      </c>
      <c r="N5" s="59" t="s">
        <v>17</v>
      </c>
    </row>
    <row r="6" spans="1:14" ht="13.5" thickBot="1">
      <c r="A6" s="15" t="s">
        <v>1</v>
      </c>
      <c r="B6" s="56"/>
      <c r="C6" s="56"/>
      <c r="D6" s="56"/>
      <c r="E6" s="56"/>
      <c r="F6" s="56"/>
      <c r="G6" s="16" t="s">
        <v>2</v>
      </c>
      <c r="H6" s="16" t="s">
        <v>3</v>
      </c>
      <c r="I6" s="16" t="s">
        <v>4</v>
      </c>
      <c r="J6" s="55"/>
      <c r="K6" s="56"/>
      <c r="L6" s="56"/>
      <c r="M6" s="56"/>
      <c r="N6" s="60"/>
    </row>
    <row r="7" spans="1:14" ht="13.5" thickTop="1">
      <c r="A7" s="10" t="s">
        <v>31</v>
      </c>
      <c r="B7" s="3">
        <v>13</v>
      </c>
      <c r="C7" s="3">
        <f>'[3]U15_2017-18_NRS'!$C$7+'[4]NRS_U15_Jaro 2017'!$C$7</f>
        <v>17</v>
      </c>
      <c r="D7" s="4">
        <f aca="true" t="shared" si="0" ref="D7:D20">IF(B7=0,"",C7/B7)</f>
        <v>1.3076923076923077</v>
      </c>
      <c r="E7" s="5">
        <f>'[3]U15_2017-18_NRS'!$E$7+'[4]NRS_U15_Jaro 2017'!$E$7</f>
        <v>58</v>
      </c>
      <c r="F7" s="4">
        <f aca="true" t="shared" si="1" ref="F7:F20">IF(B7=0,"",E7/B7)</f>
        <v>4.461538461538462</v>
      </c>
      <c r="G7" s="3">
        <f>'[3]U15_2017-18_NRS'!$G$7+'[4]NRS_U15_Jaro 2017'!$G$7</f>
        <v>16</v>
      </c>
      <c r="H7" s="3">
        <f>'[3]U15_2017-18_NRS'!$H$7+'[4]NRS_U15_Jaro 2017'!$H$7</f>
        <v>10</v>
      </c>
      <c r="I7" s="6">
        <f>IF(G7=0,"",H7/G7)</f>
        <v>0.625</v>
      </c>
      <c r="J7" s="18">
        <f aca="true" t="shared" si="2" ref="J7:J20">E7+H7</f>
        <v>68</v>
      </c>
      <c r="K7" s="7">
        <f aca="true" t="shared" si="3" ref="K7:K20">IF(B7=0,"",J7/B7)</f>
        <v>5.230769230769231</v>
      </c>
      <c r="L7" s="3">
        <f>'[3]U15_2017-18_NRS'!$L$7+'[4]NRS_U15_Jaro 2017'!$L$7</f>
        <v>0</v>
      </c>
      <c r="M7" s="4">
        <f aca="true" t="shared" si="4" ref="M7:M20">IF(L7=0,"",L7/B7)</f>
      </c>
      <c r="N7" s="39">
        <f>'[3]U15_2017-18_NRS'!$N$7+'[4]NRS_U15_Jaro 2017'!$N$7</f>
        <v>0</v>
      </c>
    </row>
    <row r="8" spans="1:14" ht="12.75">
      <c r="A8" s="10" t="s">
        <v>37</v>
      </c>
      <c r="B8" s="3">
        <v>1</v>
      </c>
      <c r="C8" s="3">
        <f>'[3]U15_2017-18_NRS'!$C$8+'[4]NRS_U15_Jaro 2017'!$C$8</f>
        <v>0</v>
      </c>
      <c r="D8" s="4">
        <f t="shared" si="0"/>
        <v>0</v>
      </c>
      <c r="E8" s="5">
        <f>'[3]U15_2017-18_NRS'!$E$8+'[4]NRS_U15_Jaro 2017'!$E$8</f>
        <v>2</v>
      </c>
      <c r="F8" s="4">
        <f t="shared" si="1"/>
        <v>2</v>
      </c>
      <c r="G8" s="3">
        <f>'[3]U15_2017-18_NRS'!$G$8+'[4]NRS_U15_Jaro 2017'!$G$8</f>
        <v>0</v>
      </c>
      <c r="H8" s="3">
        <f>'[3]U15_2017-18_NRS'!$H$8+'[4]NRS_U15_Jaro 2017'!$H$8</f>
        <v>0</v>
      </c>
      <c r="I8" s="6">
        <f>IF(G8=0,"",H8/G8)</f>
      </c>
      <c r="J8" s="18">
        <f t="shared" si="2"/>
        <v>2</v>
      </c>
      <c r="K8" s="7">
        <f t="shared" si="3"/>
        <v>2</v>
      </c>
      <c r="L8" s="3">
        <f>'[3]U15_2017-18_NRS'!$L$8+'[4]NRS_U15_Jaro 2017'!$L$8</f>
        <v>0</v>
      </c>
      <c r="M8" s="4">
        <f t="shared" si="4"/>
      </c>
      <c r="N8" s="39">
        <f>'[3]U15_2017-18_NRS'!$N$8+'[4]NRS_U15_Jaro 2017'!$N$8</f>
        <v>0</v>
      </c>
    </row>
    <row r="9" spans="1:14" ht="12.75">
      <c r="A9" s="10" t="s">
        <v>32</v>
      </c>
      <c r="B9" s="3">
        <v>8</v>
      </c>
      <c r="C9" s="3">
        <f>'[3]U15_2017-18_NRS'!$C$9+'[4]NRS_U15_Jaro 2017'!$C$9</f>
        <v>12</v>
      </c>
      <c r="D9" s="4">
        <f>IF(B9=0,"",C9/B9)</f>
        <v>1.5</v>
      </c>
      <c r="E9" s="5">
        <f>'[3]U15_2017-18_NRS'!$E$9+'[4]NRS_U15_Jaro 2017'!$E$9</f>
        <v>36</v>
      </c>
      <c r="F9" s="4">
        <f>IF(B9=0,"",E9/B9)</f>
        <v>4.5</v>
      </c>
      <c r="G9" s="3">
        <f>'[3]U15_2017-18_NRS'!$G$9+'[4]NRS_U15_Jaro 2017'!$G$9</f>
        <v>14</v>
      </c>
      <c r="H9" s="3">
        <f>'[3]U15_2017-18_NRS'!$H$9+'[4]NRS_U15_Jaro 2017'!$H$9</f>
        <v>3</v>
      </c>
      <c r="I9" s="6">
        <f>IF(G9=0,"",H9/G9)</f>
        <v>0.21428571428571427</v>
      </c>
      <c r="J9" s="18">
        <f>E9+H9</f>
        <v>39</v>
      </c>
      <c r="K9" s="7">
        <f>IF(B9=0,"",J9/B9)</f>
        <v>4.875</v>
      </c>
      <c r="L9" s="3">
        <f>'[3]U15_2017-18_NRS'!$L$9+'[4]NRS_U15_Jaro 2017'!$L$9</f>
        <v>4</v>
      </c>
      <c r="M9" s="4">
        <f>IF(L9=0,"",L9/B9)</f>
        <v>0.5</v>
      </c>
      <c r="N9" s="39">
        <f>'[3]U15_2017-18_NRS'!$N$9+'[4]NRS_U15_Jaro 2017'!$N$9</f>
        <v>0</v>
      </c>
    </row>
    <row r="10" spans="1:14" ht="12.75">
      <c r="A10" s="10" t="s">
        <v>18</v>
      </c>
      <c r="B10" s="3">
        <v>11</v>
      </c>
      <c r="C10" s="3">
        <f>'[3]U15_2017-18_NRS'!$C$10+'[4]NRS_U15_Jaro 2017'!$C$10</f>
        <v>14</v>
      </c>
      <c r="D10" s="4">
        <f t="shared" si="0"/>
        <v>1.2727272727272727</v>
      </c>
      <c r="E10" s="5">
        <f>'[3]U15_2017-18_NRS'!$E$10+'[4]NRS_U15_Jaro 2017'!$E$10</f>
        <v>6</v>
      </c>
      <c r="F10" s="4">
        <f t="shared" si="1"/>
        <v>0.5454545454545454</v>
      </c>
      <c r="G10" s="3">
        <f>'[3]U15_2017-18_NRS'!$G$10+'[4]NRS_U15_Jaro 2017'!$G$10</f>
        <v>8</v>
      </c>
      <c r="H10" s="3">
        <f>'[3]U15_2017-18_NRS'!$H$10+'[4]NRS_U15_Jaro 2017'!$H$10</f>
        <v>1</v>
      </c>
      <c r="I10" s="6">
        <f>IF(G10=0,"",H10/G10)</f>
        <v>0.125</v>
      </c>
      <c r="J10" s="18">
        <f t="shared" si="2"/>
        <v>7</v>
      </c>
      <c r="K10" s="7">
        <f t="shared" si="3"/>
        <v>0.6363636363636364</v>
      </c>
      <c r="L10" s="3">
        <f>'[3]U15_2017-18_NRS'!$L$10+'[4]NRS_U15_Jaro 2017'!$L$10</f>
        <v>0</v>
      </c>
      <c r="M10" s="4">
        <f t="shared" si="4"/>
      </c>
      <c r="N10" s="39">
        <f>'[3]U15_2017-18_NRS'!$N$10+'[4]NRS_U15_Jaro 2017'!$N$10</f>
        <v>0</v>
      </c>
    </row>
    <row r="11" spans="1:14" ht="12.75">
      <c r="A11" s="10" t="s">
        <v>19</v>
      </c>
      <c r="B11" s="3">
        <v>13</v>
      </c>
      <c r="C11" s="3">
        <f>'[3]U15_2017-18_NRS'!$C$11+'[4]NRS_U15_Jaro 2017'!$C$11</f>
        <v>21</v>
      </c>
      <c r="D11" s="4">
        <f t="shared" si="0"/>
        <v>1.6153846153846154</v>
      </c>
      <c r="E11" s="5">
        <f>'[3]U15_2017-18_NRS'!$E$11+'[4]NRS_U15_Jaro 2017'!$E$11</f>
        <v>116</v>
      </c>
      <c r="F11" s="4">
        <f t="shared" si="1"/>
        <v>8.923076923076923</v>
      </c>
      <c r="G11" s="3">
        <f>'[3]U15_2017-18_NRS'!$G$11+'[4]NRS_U15_Jaro 2017'!$G$11</f>
        <v>53</v>
      </c>
      <c r="H11" s="8">
        <f>'[3]U15_2017-18_NRS'!$H$11+'[4]NRS_U15_Jaro 2017'!$H$11</f>
        <v>17</v>
      </c>
      <c r="I11" s="6">
        <f aca="true" t="shared" si="5" ref="I11:I20">IF(G11=0,"",H11/G11)</f>
        <v>0.32075471698113206</v>
      </c>
      <c r="J11" s="18">
        <f t="shared" si="2"/>
        <v>133</v>
      </c>
      <c r="K11" s="7">
        <f t="shared" si="3"/>
        <v>10.23076923076923</v>
      </c>
      <c r="L11" s="3">
        <f>'[3]U15_2017-18_NRS'!$L$11+'[4]NRS_U15_Jaro 2017'!$L$11</f>
        <v>0</v>
      </c>
      <c r="M11" s="4">
        <f t="shared" si="4"/>
      </c>
      <c r="N11" s="39">
        <f>'[3]U15_2017-18_NRS'!$N$11+'[4]NRS_U15_Jaro 2017'!$N$11</f>
        <v>0</v>
      </c>
    </row>
    <row r="12" spans="1:14" ht="12.75">
      <c r="A12" s="10" t="s">
        <v>20</v>
      </c>
      <c r="B12" s="3">
        <v>13</v>
      </c>
      <c r="C12" s="3">
        <f>'[3]U15_2017-18_NRS'!$C$12+'[4]NRS_U15_Jaro 2017'!$C$12</f>
        <v>34</v>
      </c>
      <c r="D12" s="4">
        <f t="shared" si="0"/>
        <v>2.6153846153846154</v>
      </c>
      <c r="E12" s="5">
        <f>'[3]U15_2017-18_NRS'!$E$12+'[4]NRS_U15_Jaro 2017'!$E$12</f>
        <v>186</v>
      </c>
      <c r="F12" s="4">
        <f t="shared" si="1"/>
        <v>14.307692307692308</v>
      </c>
      <c r="G12" s="3">
        <f>'[3]U15_2017-18_NRS'!$G$12+'[4]NRS_U15_Jaro 2017'!$G$12</f>
        <v>71</v>
      </c>
      <c r="H12" s="8">
        <f>'[3]U15_2017-18_NRS'!$H$12+'[4]NRS_U15_Jaro 2017'!$H$12</f>
        <v>33</v>
      </c>
      <c r="I12" s="6">
        <f t="shared" si="5"/>
        <v>0.4647887323943662</v>
      </c>
      <c r="J12" s="18">
        <f t="shared" si="2"/>
        <v>219</v>
      </c>
      <c r="K12" s="7">
        <f t="shared" si="3"/>
        <v>16.846153846153847</v>
      </c>
      <c r="L12" s="3">
        <f>'[3]U15_2017-18_NRS'!$L$12+'[4]NRS_U15_Jaro 2017'!$L$12</f>
        <v>0</v>
      </c>
      <c r="M12" s="4">
        <f t="shared" si="4"/>
      </c>
      <c r="N12" s="39">
        <f>'[3]U15_2017-18_NRS'!$N$12+'[4]NRS_U15_Jaro 2017'!$N$12</f>
        <v>0</v>
      </c>
    </row>
    <row r="13" spans="1:14" ht="12.75">
      <c r="A13" s="10" t="s">
        <v>21</v>
      </c>
      <c r="B13" s="3">
        <v>12</v>
      </c>
      <c r="C13" s="3">
        <f>'[3]U15_2017-18_NRS'!$C$13+'[4]NRS_U15_Jaro 2017'!$C$13</f>
        <v>11</v>
      </c>
      <c r="D13" s="4">
        <f t="shared" si="0"/>
        <v>0.9166666666666666</v>
      </c>
      <c r="E13" s="5">
        <f>'[3]U15_2017-18_NRS'!$E$13+'[4]NRS_U15_Jaro 2017'!$E$13</f>
        <v>33</v>
      </c>
      <c r="F13" s="4">
        <f t="shared" si="1"/>
        <v>2.75</v>
      </c>
      <c r="G13" s="3">
        <f>'[3]U15_2017-18_NRS'!$G$13+'[4]NRS_U15_Jaro 2017'!$G$13</f>
        <v>7</v>
      </c>
      <c r="H13" s="8">
        <f>'[3]U15_2017-18_NRS'!$H$13+'[4]NRS_U15_Jaro 2017'!$H$13</f>
        <v>2</v>
      </c>
      <c r="I13" s="6">
        <f t="shared" si="5"/>
        <v>0.2857142857142857</v>
      </c>
      <c r="J13" s="18">
        <f t="shared" si="2"/>
        <v>35</v>
      </c>
      <c r="K13" s="7">
        <f t="shared" si="3"/>
        <v>2.9166666666666665</v>
      </c>
      <c r="L13" s="3">
        <f>'[3]U15_2017-18_NRS'!$L$13+'[4]NRS_U15_Jaro 2017'!$L$13</f>
        <v>1</v>
      </c>
      <c r="M13" s="4">
        <f t="shared" si="4"/>
        <v>0.08333333333333333</v>
      </c>
      <c r="N13" s="39">
        <f>'[3]U15_2017-18_NRS'!$N$13+'[4]NRS_U15_Jaro 2017'!$N$13</f>
        <v>0</v>
      </c>
    </row>
    <row r="14" spans="1:14" ht="12.75">
      <c r="A14" s="10" t="s">
        <v>22</v>
      </c>
      <c r="B14" s="3">
        <v>13</v>
      </c>
      <c r="C14" s="3">
        <f>'[3]U15_2017-18_NRS'!$C$14+'[4]NRS_U15_Jaro 2017'!$C$14</f>
        <v>11</v>
      </c>
      <c r="D14" s="4">
        <f t="shared" si="0"/>
        <v>0.8461538461538461</v>
      </c>
      <c r="E14" s="5">
        <f>'[3]U15_2017-18_NRS'!$E$14+'[4]NRS_U15_Jaro 2017'!$E$14</f>
        <v>94</v>
      </c>
      <c r="F14" s="4">
        <f t="shared" si="1"/>
        <v>7.230769230769231</v>
      </c>
      <c r="G14" s="3">
        <f>'[3]U15_2017-18_NRS'!$G$14+'[4]NRS_U15_Jaro 2017'!$G$14</f>
        <v>34</v>
      </c>
      <c r="H14" s="3">
        <f>'[3]U15_2017-18_NRS'!$H$14+'[4]NRS_U15_Jaro 2017'!$H$14</f>
        <v>12</v>
      </c>
      <c r="I14" s="6">
        <f t="shared" si="5"/>
        <v>0.35294117647058826</v>
      </c>
      <c r="J14" s="18">
        <f t="shared" si="2"/>
        <v>106</v>
      </c>
      <c r="K14" s="7">
        <f t="shared" si="3"/>
        <v>8.153846153846153</v>
      </c>
      <c r="L14" s="3">
        <f>'[3]U15_2017-18_NRS'!$L$14+'[4]NRS_U15_Jaro 2017'!$L$14</f>
        <v>4</v>
      </c>
      <c r="M14" s="4">
        <f t="shared" si="4"/>
        <v>0.3076923076923077</v>
      </c>
      <c r="N14" s="39">
        <f>'[3]U15_2017-18_NRS'!$N$14+'[4]NRS_U15_Jaro 2017'!$N$14</f>
        <v>0</v>
      </c>
    </row>
    <row r="15" spans="1:14" ht="12.75">
      <c r="A15" s="10" t="s">
        <v>26</v>
      </c>
      <c r="B15" s="3">
        <v>13</v>
      </c>
      <c r="C15" s="3">
        <f>'[3]U15_2017-18_NRS'!$C$15+'[4]NRS_U15_Jaro 2017'!$C$15</f>
        <v>9</v>
      </c>
      <c r="D15" s="4">
        <f t="shared" si="0"/>
        <v>0.6923076923076923</v>
      </c>
      <c r="E15" s="5">
        <f>'[3]U15_2017-18_NRS'!$E$15+'[4]NRS_U15_Jaro 2017'!$E$15</f>
        <v>6</v>
      </c>
      <c r="F15" s="4">
        <f t="shared" si="1"/>
        <v>0.46153846153846156</v>
      </c>
      <c r="G15" s="3">
        <f>'[3]U15_2017-18_NRS'!$G$15+'[4]NRS_U15_Jaro 2017'!$G$15</f>
        <v>0</v>
      </c>
      <c r="H15" s="3">
        <f>'[3]U15_2017-18_NRS'!$H$15+'[4]NRS_U15_Jaro 2017'!$H$15</f>
        <v>0</v>
      </c>
      <c r="I15" s="6">
        <f t="shared" si="5"/>
      </c>
      <c r="J15" s="18">
        <f t="shared" si="2"/>
        <v>6</v>
      </c>
      <c r="K15" s="7">
        <f t="shared" si="3"/>
        <v>0.46153846153846156</v>
      </c>
      <c r="L15" s="3">
        <f>'[3]U15_2017-18_NRS'!$L$15+'[4]NRS_U15_Jaro 2017'!$L$15</f>
        <v>0</v>
      </c>
      <c r="M15" s="37">
        <f t="shared" si="4"/>
      </c>
      <c r="N15" s="39">
        <f>'[3]U15_2017-18_NRS'!$N$15+'[4]NRS_U15_Jaro 2017'!$N$15</f>
        <v>0</v>
      </c>
    </row>
    <row r="16" spans="1:14" ht="12.75">
      <c r="A16" s="10" t="s">
        <v>23</v>
      </c>
      <c r="B16" s="3">
        <v>12</v>
      </c>
      <c r="C16" s="3">
        <f>'[3]U15_2017-18_NRS'!$C$16+'[4]NRS_U15_Jaro 2017'!$C$16</f>
        <v>23</v>
      </c>
      <c r="D16" s="4">
        <f t="shared" si="0"/>
        <v>1.9166666666666667</v>
      </c>
      <c r="E16" s="5">
        <f>'[3]U15_2017-18_NRS'!$E$16+'[4]NRS_U15_Jaro 2017'!$E$16</f>
        <v>110</v>
      </c>
      <c r="F16" s="4">
        <f t="shared" si="1"/>
        <v>9.166666666666666</v>
      </c>
      <c r="G16" s="3">
        <f>'[3]U15_2017-18_NRS'!$G$16+'[4]NRS_U15_Jaro 2017'!$G$16</f>
        <v>40</v>
      </c>
      <c r="H16" s="3">
        <f>'[3]U15_2017-18_NRS'!$H$16+'[4]NRS_U15_Jaro 2017'!$H$16</f>
        <v>20</v>
      </c>
      <c r="I16" s="6">
        <f t="shared" si="5"/>
        <v>0.5</v>
      </c>
      <c r="J16" s="18">
        <f t="shared" si="2"/>
        <v>130</v>
      </c>
      <c r="K16" s="7">
        <f t="shared" si="3"/>
        <v>10.833333333333334</v>
      </c>
      <c r="L16" s="3">
        <f>'[3]U15_2017-18_NRS'!$L$16+'[4]NRS_U15_Jaro 2017'!$L$16</f>
        <v>0</v>
      </c>
      <c r="M16" s="4">
        <f t="shared" si="4"/>
      </c>
      <c r="N16" s="39">
        <f>'[3]U15_2017-18_NRS'!$N$16+'[4]NRS_U15_Jaro 2017'!$N$16</f>
        <v>0</v>
      </c>
    </row>
    <row r="17" spans="1:14" ht="12.75">
      <c r="A17" s="11" t="s">
        <v>25</v>
      </c>
      <c r="B17" s="3">
        <v>10</v>
      </c>
      <c r="C17" s="3">
        <f>'[3]U15_2017-18_NRS'!$C$17+'[4]NRS_U15_Jaro 2017'!$C$17</f>
        <v>1</v>
      </c>
      <c r="D17" s="12">
        <f>IF(B17=0,"",C17/B17)</f>
        <v>0.1</v>
      </c>
      <c r="E17" s="5">
        <f>'[3]U15_2017-18_NRS'!$E$17+'[4]NRS_U15_Jaro 2017'!$E$17</f>
        <v>2</v>
      </c>
      <c r="F17" s="12">
        <f>IF(B17=0,"",E17/B17)</f>
        <v>0.2</v>
      </c>
      <c r="G17" s="3">
        <f>'[3]U15_2017-18_NRS'!$G$17+'[4]NRS_U15_Jaro 2017'!$G$17</f>
        <v>0</v>
      </c>
      <c r="H17" s="8">
        <f>'[3]U15_2017-18_NRS'!$H$17+'[4]NRS_U15_Jaro 2017'!$H$17</f>
        <v>0</v>
      </c>
      <c r="I17" s="13">
        <f>IF(G17=0,"",H17/G17)</f>
      </c>
      <c r="J17" s="18">
        <f t="shared" si="2"/>
        <v>2</v>
      </c>
      <c r="K17" s="14">
        <f>IF(B17=0,"",J17/B17)</f>
        <v>0.2</v>
      </c>
      <c r="L17" s="3">
        <f>'[3]U15_2017-18_NRS'!$L$17+'[4]NRS_U15_Jaro 2017'!$L$17</f>
        <v>0</v>
      </c>
      <c r="M17" s="12">
        <f>IF(L17=0,"",L17/B17)</f>
      </c>
      <c r="N17" s="39">
        <f>'[3]U15_2017-18_NRS'!$N$17+'[4]NRS_U15_Jaro 2017'!$N$17</f>
        <v>0</v>
      </c>
    </row>
    <row r="18" spans="1:14" ht="12.75">
      <c r="A18" s="10" t="s">
        <v>30</v>
      </c>
      <c r="B18" s="3">
        <v>12</v>
      </c>
      <c r="C18" s="3">
        <f>'[3]U15_2017-18_NRS'!$C$18+'[4]NRS_U15_Jaro 2017'!$C$18</f>
        <v>2</v>
      </c>
      <c r="D18" s="4">
        <f t="shared" si="0"/>
        <v>0.16666666666666666</v>
      </c>
      <c r="E18" s="5">
        <f>'[3]U15_2017-18_NRS'!$E$18+'[4]NRS_U15_Jaro 2017'!$E$18</f>
        <v>0</v>
      </c>
      <c r="F18" s="4">
        <f t="shared" si="1"/>
        <v>0</v>
      </c>
      <c r="G18" s="3">
        <f>'[3]U15_2017-18_NRS'!$G$18+'[4]NRS_U15_Jaro 2017'!$G$18</f>
        <v>0</v>
      </c>
      <c r="H18" s="3">
        <f>'[3]U15_2017-18_NRS'!$H$18+'[4]NRS_U15_Jaro 2017'!$H$18</f>
        <v>0</v>
      </c>
      <c r="I18" s="6">
        <f t="shared" si="5"/>
      </c>
      <c r="J18" s="18">
        <f t="shared" si="2"/>
        <v>0</v>
      </c>
      <c r="K18" s="7">
        <f t="shared" si="3"/>
        <v>0</v>
      </c>
      <c r="L18" s="3">
        <f>'[3]U15_2017-18_NRS'!$L$18+'[4]NRS_U15_Jaro 2017'!$L$18</f>
        <v>0</v>
      </c>
      <c r="M18" s="4">
        <f t="shared" si="4"/>
      </c>
      <c r="N18" s="39">
        <f>'[3]U15_2017-18_NRS'!$N$18+'[4]NRS_U15_Jaro 2017'!$N$18</f>
        <v>0</v>
      </c>
    </row>
    <row r="19" spans="1:14" ht="12.75">
      <c r="A19" s="10" t="s">
        <v>24</v>
      </c>
      <c r="B19" s="3">
        <v>12</v>
      </c>
      <c r="C19" s="3">
        <f>'[3]U15_2017-18_NRS'!$C$19+'[4]NRS_U15_Jaro 2017'!$C$19</f>
        <v>7</v>
      </c>
      <c r="D19" s="4">
        <f t="shared" si="0"/>
        <v>0.5833333333333334</v>
      </c>
      <c r="E19" s="5">
        <f>'[3]U15_2017-18_NRS'!$E$19+'[4]NRS_U15_Jaro 2017'!$E$19</f>
        <v>0</v>
      </c>
      <c r="F19" s="4">
        <f t="shared" si="1"/>
        <v>0</v>
      </c>
      <c r="G19" s="3">
        <f>'[3]U15_2017-18_NRS'!$G$19+'[4]NRS_U15_Jaro 2017'!$G$19</f>
        <v>0</v>
      </c>
      <c r="H19" s="3">
        <f>'[3]U15_2017-18_NRS'!$H$19+'[4]NRS_U15_Jaro 2017'!$H$19</f>
        <v>0</v>
      </c>
      <c r="I19" s="6">
        <f t="shared" si="5"/>
      </c>
      <c r="J19" s="18">
        <f t="shared" si="2"/>
        <v>0</v>
      </c>
      <c r="K19" s="7">
        <f t="shared" si="3"/>
        <v>0</v>
      </c>
      <c r="L19" s="3">
        <f>'[3]U15_2017-18_NRS'!$L$19+'[4]NRS_U15_Jaro 2017'!$L$19</f>
        <v>0</v>
      </c>
      <c r="M19" s="4">
        <f t="shared" si="4"/>
      </c>
      <c r="N19" s="39">
        <f>'[3]U15_2017-18_NRS'!$N$19+'[4]NRS_U15_Jaro 2017'!$N$19</f>
        <v>0</v>
      </c>
    </row>
    <row r="20" spans="1:14" ht="13.5" thickBot="1">
      <c r="A20" s="10" t="s">
        <v>28</v>
      </c>
      <c r="B20" s="3">
        <v>8</v>
      </c>
      <c r="C20" s="3">
        <f>'[3]U15_2017-18_NRS'!$C$20+'[4]NRS_U15_Jaro 2017'!$C$20</f>
        <v>2</v>
      </c>
      <c r="D20" s="4">
        <f t="shared" si="0"/>
        <v>0.25</v>
      </c>
      <c r="E20" s="5">
        <f>'[3]U15_2017-18_NRS'!$E$20+'[4]NRS_U15_Jaro 2017'!$E$20</f>
        <v>2</v>
      </c>
      <c r="F20" s="4">
        <f t="shared" si="1"/>
        <v>0.25</v>
      </c>
      <c r="G20" s="3">
        <f>'[3]U15_2017-18_NRS'!$G$20+'[4]NRS_U15_Jaro 2017'!$G$20</f>
        <v>2</v>
      </c>
      <c r="H20" s="3">
        <f>'[3]U15_2017-18_NRS'!$H$20+'[4]NRS_U15_Jaro 2017'!$H$20</f>
        <v>1</v>
      </c>
      <c r="I20" s="6">
        <f t="shared" si="5"/>
        <v>0.5</v>
      </c>
      <c r="J20" s="18">
        <f t="shared" si="2"/>
        <v>3</v>
      </c>
      <c r="K20" s="7">
        <f t="shared" si="3"/>
        <v>0.375</v>
      </c>
      <c r="L20" s="3">
        <f>'[3]U15_2017-18_NRS'!$L$20+'[4]NRS_U15_Jaro 2017'!$L$20</f>
        <v>0</v>
      </c>
      <c r="M20" s="4">
        <f t="shared" si="4"/>
      </c>
      <c r="N20" s="39">
        <f>'[3]U15_2017-18_NRS'!$N$20+'[4]NRS_U15_Jaro 2017'!$N$20</f>
        <v>0</v>
      </c>
    </row>
    <row r="21" spans="1:14" ht="14.25" thickBot="1" thickTop="1">
      <c r="A21" s="36" t="s">
        <v>27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40">
        <f>'[1]U15_2017-18_NRL'!$N$20+'[2]NRL_U15_Jaro 2017'!$N$20</f>
        <v>0</v>
      </c>
    </row>
    <row r="22" spans="1:14" ht="14.25" thickBot="1" thickTop="1">
      <c r="A22" s="32" t="s">
        <v>5</v>
      </c>
      <c r="B22" s="27">
        <f>SUM(B7:B20)</f>
        <v>151</v>
      </c>
      <c r="C22" s="19">
        <f>SUM(C7:C20)</f>
        <v>164</v>
      </c>
      <c r="D22" s="23"/>
      <c r="E22" s="17">
        <f>SUM(E7:E20)</f>
        <v>651</v>
      </c>
      <c r="F22" s="25"/>
      <c r="G22" s="19">
        <f>SUM(G7:G20)</f>
        <v>245</v>
      </c>
      <c r="H22" s="19">
        <f>SUM(H7:H20)</f>
        <v>99</v>
      </c>
      <c r="I22" s="28">
        <f>IF(G22=0,"",H22/G22)</f>
        <v>0.40408163265306124</v>
      </c>
      <c r="J22" s="35">
        <f>E22+H22</f>
        <v>750</v>
      </c>
      <c r="K22" s="30"/>
      <c r="L22" s="19">
        <f>SUM(L7:L20)</f>
        <v>9</v>
      </c>
      <c r="M22" s="23"/>
      <c r="N22" s="38">
        <f>SUM(N7:N21)</f>
        <v>0</v>
      </c>
    </row>
    <row r="23" spans="1:14" ht="13.5" thickBot="1">
      <c r="A23" s="33" t="s">
        <v>6</v>
      </c>
      <c r="B23" s="26">
        <f>B22/13</f>
        <v>11.615384615384615</v>
      </c>
      <c r="C23" s="24">
        <f>C22/13</f>
        <v>12.615384615384615</v>
      </c>
      <c r="D23" s="26">
        <f>C23</f>
        <v>12.615384615384615</v>
      </c>
      <c r="E23" s="24">
        <f>E22/13</f>
        <v>50.07692307692308</v>
      </c>
      <c r="F23" s="26">
        <f>E23</f>
        <v>50.07692307692308</v>
      </c>
      <c r="G23" s="22">
        <f>G22/13</f>
        <v>18.846153846153847</v>
      </c>
      <c r="H23" s="21">
        <f>H22/13</f>
        <v>7.615384615384615</v>
      </c>
      <c r="I23" s="29">
        <f>H23/G23</f>
        <v>0.4040816326530612</v>
      </c>
      <c r="J23" s="34">
        <f>J22/13</f>
        <v>57.69230769230769</v>
      </c>
      <c r="K23" s="31">
        <f>J23</f>
        <v>57.69230769230769</v>
      </c>
      <c r="L23" s="24">
        <f>L22/13</f>
        <v>0.6923076923076923</v>
      </c>
      <c r="M23" s="26">
        <f>L23</f>
        <v>0.6923076923076923</v>
      </c>
      <c r="N23" s="41">
        <f>N22/13</f>
        <v>0</v>
      </c>
    </row>
    <row r="26" ht="12.75">
      <c r="J26" s="20"/>
    </row>
    <row r="27" spans="1:14" ht="15.75">
      <c r="A27" s="42" t="s">
        <v>35</v>
      </c>
      <c r="B27" s="43"/>
      <c r="C27" s="43"/>
      <c r="D27" s="43"/>
      <c r="E27" s="44"/>
      <c r="F27" s="45"/>
      <c r="G27" s="45"/>
      <c r="H27" s="45"/>
      <c r="I27" s="45"/>
      <c r="J27" s="45"/>
      <c r="K27" s="45"/>
      <c r="L27" s="45"/>
      <c r="M27" s="45"/>
      <c r="N27" s="45"/>
    </row>
    <row r="28" spans="1:7" ht="15.75">
      <c r="A28" s="46" t="s">
        <v>33</v>
      </c>
      <c r="B28" s="47"/>
      <c r="C28" s="47"/>
      <c r="D28" s="47"/>
      <c r="E28" s="47"/>
      <c r="F28" s="47"/>
      <c r="G28" s="45"/>
    </row>
    <row r="30" spans="1:14" ht="15.75">
      <c r="A30" s="42" t="s">
        <v>36</v>
      </c>
      <c r="B30" s="43"/>
      <c r="C30" s="43"/>
      <c r="D30" s="43"/>
      <c r="E30" s="44"/>
      <c r="F30" s="45"/>
      <c r="G30" s="45"/>
      <c r="H30" s="45"/>
      <c r="I30" s="45"/>
      <c r="J30" s="45"/>
      <c r="K30" s="45"/>
      <c r="L30" s="45"/>
      <c r="M30" s="45"/>
      <c r="N30" s="45"/>
    </row>
    <row r="31" spans="1:7" ht="15.75">
      <c r="A31" s="46" t="s">
        <v>38</v>
      </c>
      <c r="B31" s="47"/>
      <c r="C31" s="47"/>
      <c r="D31" s="47"/>
      <c r="E31" s="47"/>
      <c r="F31" s="47"/>
      <c r="G31" s="45"/>
    </row>
  </sheetData>
  <sheetProtection/>
  <mergeCells count="18">
    <mergeCell ref="A3:B3"/>
    <mergeCell ref="B5:B6"/>
    <mergeCell ref="M5:M6"/>
    <mergeCell ref="N5:N6"/>
    <mergeCell ref="C5:C6"/>
    <mergeCell ref="D5:D6"/>
    <mergeCell ref="K5:K6"/>
    <mergeCell ref="L5:L6"/>
    <mergeCell ref="A27:N27"/>
    <mergeCell ref="A30:N30"/>
    <mergeCell ref="A31:G31"/>
    <mergeCell ref="A1:N1"/>
    <mergeCell ref="B21:M21"/>
    <mergeCell ref="A28:G28"/>
    <mergeCell ref="G5:I5"/>
    <mergeCell ref="J5:J6"/>
    <mergeCell ref="E5:E6"/>
    <mergeCell ref="F5:F6"/>
  </mergeCells>
  <printOptions/>
  <pageMargins left="0.69" right="0.5" top="0.68" bottom="0.33" header="0.35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Automobilová technika,</dc:creator>
  <cp:keywords/>
  <dc:description/>
  <cp:lastModifiedBy>Uzivatel</cp:lastModifiedBy>
  <cp:lastPrinted>2016-04-08T05:52:01Z</cp:lastPrinted>
  <dcterms:created xsi:type="dcterms:W3CDTF">1998-09-23T04:15:39Z</dcterms:created>
  <dcterms:modified xsi:type="dcterms:W3CDTF">2018-03-18T13:25:50Z</dcterms:modified>
  <cp:category/>
  <cp:version/>
  <cp:contentType/>
  <cp:contentStatus/>
</cp:coreProperties>
</file>